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Структура доходов" sheetId="1" r:id="rId1"/>
    <sheet name="Структура расходов" sheetId="3" r:id="rId2"/>
  </sheets>
  <calcPr calcId="124519"/>
</workbook>
</file>

<file path=xl/calcChain.xml><?xml version="1.0" encoding="utf-8"?>
<calcChain xmlns="http://schemas.openxmlformats.org/spreadsheetml/2006/main">
  <c r="H29" i="3"/>
  <c r="F29"/>
  <c r="G26"/>
  <c r="E26"/>
  <c r="E17" s="1"/>
  <c r="C26"/>
  <c r="H30"/>
  <c r="B7" i="1"/>
  <c r="I24"/>
  <c r="F31" i="3"/>
  <c r="F21"/>
  <c r="G18"/>
  <c r="H20"/>
  <c r="F20"/>
  <c r="D20"/>
  <c r="G22" l="1"/>
  <c r="E22"/>
  <c r="H32"/>
  <c r="H25"/>
  <c r="H18"/>
  <c r="F25"/>
  <c r="F18"/>
  <c r="D24"/>
  <c r="D25"/>
  <c r="D28"/>
  <c r="D32"/>
  <c r="D33"/>
  <c r="C22"/>
  <c r="B22"/>
  <c r="D22" l="1"/>
  <c r="I21" i="1"/>
  <c r="I17"/>
  <c r="F18"/>
  <c r="F19"/>
  <c r="F21"/>
  <c r="F22"/>
  <c r="F23"/>
  <c r="F15"/>
  <c r="L16"/>
  <c r="B6" i="3"/>
  <c r="G6"/>
  <c r="E6"/>
  <c r="C6"/>
  <c r="J7" i="1"/>
  <c r="G7"/>
  <c r="D7"/>
  <c r="J13"/>
  <c r="J8" s="1"/>
  <c r="G13"/>
  <c r="G8" s="1"/>
  <c r="D13"/>
  <c r="D8" s="1"/>
  <c r="J20"/>
  <c r="G20"/>
  <c r="D20"/>
  <c r="B20"/>
  <c r="B8" s="1"/>
  <c r="D26" i="3"/>
  <c r="B17"/>
  <c r="G14"/>
  <c r="E14"/>
  <c r="C14"/>
  <c r="B14"/>
  <c r="F32"/>
  <c r="H8"/>
  <c r="H9"/>
  <c r="H10"/>
  <c r="H11"/>
  <c r="H12"/>
  <c r="H15"/>
  <c r="H28"/>
  <c r="H34"/>
  <c r="F8"/>
  <c r="F9"/>
  <c r="F10"/>
  <c r="F11"/>
  <c r="F12"/>
  <c r="F15"/>
  <c r="F16"/>
  <c r="F28"/>
  <c r="F30"/>
  <c r="F33"/>
  <c r="F34"/>
  <c r="F20" i="1" l="1"/>
  <c r="G5"/>
  <c r="H24" s="1"/>
  <c r="D5"/>
  <c r="E24" s="1"/>
  <c r="B5"/>
  <c r="C24" s="1"/>
  <c r="B5" i="3"/>
  <c r="G17"/>
  <c r="G5" s="1"/>
  <c r="H22"/>
  <c r="E5"/>
  <c r="F6"/>
  <c r="J5" i="1"/>
  <c r="K24" s="1"/>
  <c r="H6" i="3"/>
  <c r="F26"/>
  <c r="H26"/>
  <c r="F22"/>
  <c r="C17"/>
  <c r="H14"/>
  <c r="F14"/>
  <c r="D6"/>
  <c r="D8"/>
  <c r="D9"/>
  <c r="D10"/>
  <c r="D11"/>
  <c r="D12"/>
  <c r="D14"/>
  <c r="D15"/>
  <c r="D18"/>
  <c r="D34"/>
  <c r="F17" l="1"/>
  <c r="H17"/>
  <c r="C5"/>
  <c r="H5"/>
  <c r="D17"/>
  <c r="L9" i="1"/>
  <c r="L10"/>
  <c r="L11"/>
  <c r="L12"/>
  <c r="L13"/>
  <c r="L14"/>
  <c r="L15"/>
  <c r="L17"/>
  <c r="L18"/>
  <c r="L21"/>
  <c r="L22"/>
  <c r="L25"/>
  <c r="L26"/>
  <c r="L7"/>
  <c r="I9"/>
  <c r="I10"/>
  <c r="I11"/>
  <c r="I12"/>
  <c r="I13"/>
  <c r="I14"/>
  <c r="I15"/>
  <c r="I16"/>
  <c r="I18"/>
  <c r="I22"/>
  <c r="I25"/>
  <c r="I26"/>
  <c r="I7"/>
  <c r="E10"/>
  <c r="E11"/>
  <c r="E12"/>
  <c r="E13"/>
  <c r="E14"/>
  <c r="E15"/>
  <c r="E16"/>
  <c r="E17"/>
  <c r="E18"/>
  <c r="E19"/>
  <c r="E20"/>
  <c r="E21"/>
  <c r="E22"/>
  <c r="E23"/>
  <c r="E9"/>
  <c r="F9"/>
  <c r="F10"/>
  <c r="F11"/>
  <c r="F12"/>
  <c r="F14"/>
  <c r="C10"/>
  <c r="C11"/>
  <c r="C12"/>
  <c r="C13"/>
  <c r="C14"/>
  <c r="C15"/>
  <c r="C16"/>
  <c r="C17"/>
  <c r="C18"/>
  <c r="C19"/>
  <c r="C20"/>
  <c r="C21"/>
  <c r="C22"/>
  <c r="C23"/>
  <c r="C9"/>
  <c r="D5" i="3" l="1"/>
  <c r="F5"/>
  <c r="F25" i="1"/>
  <c r="F26"/>
  <c r="F8"/>
  <c r="F7"/>
  <c r="F5"/>
  <c r="E8"/>
  <c r="E7"/>
  <c r="C8"/>
  <c r="C7"/>
  <c r="D27" l="1"/>
  <c r="B27"/>
  <c r="C27" s="1"/>
  <c r="J27" l="1"/>
  <c r="G27"/>
  <c r="L8"/>
  <c r="I8"/>
  <c r="H8"/>
  <c r="C26"/>
  <c r="C5"/>
  <c r="C25"/>
  <c r="F27"/>
  <c r="E25"/>
  <c r="E26"/>
  <c r="E5"/>
  <c r="K5" l="1"/>
  <c r="K27"/>
  <c r="K11"/>
  <c r="K15"/>
  <c r="K19"/>
  <c r="K23"/>
  <c r="K10"/>
  <c r="K14"/>
  <c r="K18"/>
  <c r="K22"/>
  <c r="K9"/>
  <c r="K13"/>
  <c r="K17"/>
  <c r="K21"/>
  <c r="K26"/>
  <c r="K12"/>
  <c r="K16"/>
  <c r="K20"/>
  <c r="K25"/>
  <c r="K7"/>
  <c r="K8"/>
  <c r="I27"/>
  <c r="H26"/>
  <c r="L5"/>
  <c r="H10"/>
  <c r="H14"/>
  <c r="H18"/>
  <c r="H22"/>
  <c r="I5"/>
  <c r="H17"/>
  <c r="H21"/>
  <c r="H12"/>
  <c r="H16"/>
  <c r="H20"/>
  <c r="H11"/>
  <c r="H15"/>
  <c r="H19"/>
  <c r="H23"/>
  <c r="H13"/>
  <c r="H9"/>
  <c r="H7"/>
  <c r="H5"/>
</calcChain>
</file>

<file path=xl/sharedStrings.xml><?xml version="1.0" encoding="utf-8"?>
<sst xmlns="http://schemas.openxmlformats.org/spreadsheetml/2006/main" count="101" uniqueCount="72">
  <si>
    <t>Налоги</t>
  </si>
  <si>
    <t>в том числе</t>
  </si>
  <si>
    <t>Налоговые доходы</t>
  </si>
  <si>
    <t>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</si>
  <si>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</si>
  <si>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</si>
  <si>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</si>
  <si>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Госпошлина</t>
  </si>
  <si>
    <t>Доходы от использования имущества</t>
  </si>
  <si>
    <t>Аренда имущества, находящегося в оперативном управлении</t>
  </si>
  <si>
    <t>Аренда имущества, составляющая казну</t>
  </si>
  <si>
    <t>Доходы от продажи материальных и нематериальных активов</t>
  </si>
  <si>
    <t>Доходы от реализации имущества</t>
  </si>
  <si>
    <t>Доходы от продажи земельных участков после разграничения</t>
  </si>
  <si>
    <t>2020 год</t>
  </si>
  <si>
    <t>удельный вес</t>
  </si>
  <si>
    <t>Налоговые и неналоговые доходы</t>
  </si>
  <si>
    <t>Безвозмездные поступления</t>
  </si>
  <si>
    <t>Итого доходов</t>
  </si>
  <si>
    <t>Наименование</t>
  </si>
  <si>
    <t>Общегосударственные вопросы</t>
  </si>
  <si>
    <t>в том числе: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</si>
  <si>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</si>
  <si>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</si>
  <si>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</si>
  <si>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</si>
  <si>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</t>
  </si>
  <si>
    <t>Национальная экономика</t>
  </si>
  <si>
    <t>Дорожное хозяйство</t>
  </si>
  <si>
    <t>Другие вопросы в области национальной экономики</t>
  </si>
  <si>
    <t>Коммунальное хозяйство</t>
  </si>
  <si>
    <t>Благоустройство</t>
  </si>
  <si>
    <t>уличное освещение</t>
  </si>
  <si>
    <t>содержание мест захоронения</t>
  </si>
  <si>
    <t>прочее</t>
  </si>
  <si>
    <t>Социальная политика</t>
  </si>
  <si>
    <t>Функционирование органов местного самоуправления</t>
  </si>
  <si>
    <t>Всего расходов</t>
  </si>
  <si>
    <t>Арендная плата за землю до разграничения</t>
  </si>
  <si>
    <t>Арендная плата за землю после разграничения</t>
  </si>
  <si>
    <t>Плата по соглашениям об установлении сервитута</t>
  </si>
  <si>
    <t>Прочие доходы от использования имущества</t>
  </si>
  <si>
    <t>Доходы от продажи земельных участков до разграничения</t>
  </si>
  <si>
    <t>Перечисления из бюджетов поселений по решениям о взыскании средств</t>
  </si>
  <si>
    <t>2021 год</t>
  </si>
  <si>
    <t>Рост 2021 к 2020 году</t>
  </si>
  <si>
    <t>2022 год</t>
  </si>
  <si>
    <t>Рост 2022 к 2021 году</t>
  </si>
  <si>
    <t>Жилищное хозяйство</t>
  </si>
  <si>
    <t>% роста 2021 к 2020 году</t>
  </si>
  <si>
    <t>программа формирования современной городской среды</t>
  </si>
  <si>
    <t>% роста 2022 к 2021 году</t>
  </si>
  <si>
    <t>утверждено, тыс.руб.</t>
  </si>
  <si>
    <t>проект, тыс.руб.</t>
  </si>
  <si>
    <t>2023 год</t>
  </si>
  <si>
    <t>Рост 2023 к 2022 году</t>
  </si>
  <si>
    <t>Первоначальный бюджет 2020 года, тыс.руб.</t>
  </si>
  <si>
    <t>Проект бюджета на 2021 год, тыс.руб.</t>
  </si>
  <si>
    <t>Проект бюджета на 2022 год, тыс.руб.</t>
  </si>
  <si>
    <t>Проект бюджета на 2023 год, тыс.руб.</t>
  </si>
  <si>
    <t>% роста 2023 к 2022 году</t>
  </si>
  <si>
    <t>компенсация выпадающих доходов за услуги водоснабжения</t>
  </si>
  <si>
    <t>прочие мероприятия в области коммунального хозяйства</t>
  </si>
  <si>
    <t>выполнение других обязательств органов местного самоуправления</t>
  </si>
  <si>
    <t>уплата взносов на капитальный ремонт общего имущества в многоквартирных домах собственником жилого помещения</t>
  </si>
  <si>
    <t>комплексное развитие сельских территорий</t>
  </si>
  <si>
    <t>-</t>
  </si>
  <si>
    <t>Инициативные платежи</t>
  </si>
  <si>
    <t>Жилищно-коммунальное хозяйство</t>
  </si>
  <si>
    <t>Структура и динамика расходов Кокшамарского сельского поселения по разделам бюджетной классификации
на 2021 год и на плановый период 2022-2023 годов</t>
  </si>
  <si>
    <t>Структура и динамика доходов бюджета Кокшамарского сельского поселения на 2021-2023 гг.</t>
  </si>
  <si>
    <t>пени по ул.освещению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</si>
</sst>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0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5" fillId="3" borderId="9" xfId="0" applyNumberFormat="1" applyFont="1" applyFill="1" applyBorder="1" applyAlignment="1">
      <alignment horizontal="center" vertical="center"/>
    </xf>
    <xf numFmtId="165" fontId="3" fillId="3" borderId="5" xfId="0" applyNumberFormat="1" applyFont="1" applyFill="1" applyBorder="1" applyAlignment="1">
      <alignment horizontal="center" vertical="center" wrapText="1"/>
    </xf>
    <xf numFmtId="165" fontId="1" fillId="3" borderId="5" xfId="0" applyNumberFormat="1" applyFont="1" applyFill="1" applyBorder="1" applyAlignment="1">
      <alignment horizontal="center" vertical="center" wrapText="1"/>
    </xf>
    <xf numFmtId="165" fontId="5" fillId="3" borderId="9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165" fontId="4" fillId="3" borderId="5" xfId="0" applyNumberFormat="1" applyFont="1" applyFill="1" applyBorder="1" applyAlignment="1">
      <alignment horizontal="center" vertical="center" wrapText="1"/>
    </xf>
    <xf numFmtId="165" fontId="2" fillId="3" borderId="5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>
      <alignment horizontal="center" vertical="center" wrapText="1"/>
    </xf>
    <xf numFmtId="164" fontId="7" fillId="3" borderId="11" xfId="0" applyNumberFormat="1" applyFont="1" applyFill="1" applyBorder="1" applyAlignment="1">
      <alignment horizontal="center" vertical="center" wrapText="1"/>
    </xf>
    <xf numFmtId="164" fontId="8" fillId="3" borderId="12" xfId="0" applyNumberFormat="1" applyFont="1" applyFill="1" applyBorder="1" applyAlignment="1">
      <alignment horizontal="center" vertical="center" wrapText="1"/>
    </xf>
    <xf numFmtId="164" fontId="7" fillId="3" borderId="21" xfId="0" applyNumberFormat="1" applyFont="1" applyFill="1" applyBorder="1" applyAlignment="1">
      <alignment horizontal="center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5" fontId="2" fillId="3" borderId="6" xfId="0" applyNumberFormat="1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top" wrapText="1"/>
    </xf>
    <xf numFmtId="0" fontId="0" fillId="0" borderId="8" xfId="0" applyBorder="1" applyAlignment="1"/>
    <xf numFmtId="0" fontId="1" fillId="0" borderId="3" xfId="0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zoomScale="90" zoomScaleNormal="90" workbookViewId="0">
      <selection activeCell="D27" sqref="D27"/>
    </sheetView>
  </sheetViews>
  <sheetFormatPr defaultRowHeight="15"/>
  <cols>
    <col min="1" max="1" width="35.875" customWidth="1"/>
    <col min="2" max="2" width="12" style="5" bestFit="1" customWidth="1"/>
    <col min="3" max="3" width="9.625" style="5" bestFit="1" customWidth="1"/>
    <col min="4" max="4" width="10.375" style="5" customWidth="1"/>
    <col min="5" max="5" width="9.625" style="5" bestFit="1" customWidth="1"/>
    <col min="6" max="6" width="11" style="5" customWidth="1"/>
    <col min="7" max="7" width="10.875" customWidth="1"/>
    <col min="8" max="8" width="10.25" customWidth="1"/>
    <col min="9" max="9" width="11.125" customWidth="1"/>
    <col min="10" max="10" width="10.25" customWidth="1"/>
    <col min="11" max="11" width="11.125" customWidth="1"/>
    <col min="12" max="12" width="10.75" customWidth="1"/>
  </cols>
  <sheetData>
    <row r="1" spans="1:12" ht="15.75">
      <c r="A1" s="45"/>
      <c r="B1" s="45"/>
      <c r="C1" s="45"/>
      <c r="D1" s="45"/>
      <c r="E1" s="45"/>
      <c r="F1" s="45"/>
    </row>
    <row r="2" spans="1:12" ht="22.5" customHeight="1" thickBot="1">
      <c r="A2" s="46" t="s">
        <v>70</v>
      </c>
      <c r="B2" s="46"/>
      <c r="C2" s="46"/>
      <c r="D2" s="46"/>
      <c r="E2" s="46"/>
      <c r="F2" s="46"/>
      <c r="G2" s="47"/>
      <c r="H2" s="47"/>
      <c r="I2" s="47"/>
      <c r="J2" s="47"/>
      <c r="K2" s="47"/>
      <c r="L2" s="47"/>
    </row>
    <row r="3" spans="1:12" ht="22.5" customHeight="1" thickBot="1">
      <c r="A3" s="41" t="s">
        <v>0</v>
      </c>
      <c r="B3" s="43" t="s">
        <v>14</v>
      </c>
      <c r="C3" s="44"/>
      <c r="D3" s="43" t="s">
        <v>44</v>
      </c>
      <c r="E3" s="44"/>
      <c r="F3" s="41" t="s">
        <v>45</v>
      </c>
      <c r="G3" s="43" t="s">
        <v>46</v>
      </c>
      <c r="H3" s="44"/>
      <c r="I3" s="41" t="s">
        <v>47</v>
      </c>
      <c r="J3" s="43" t="s">
        <v>54</v>
      </c>
      <c r="K3" s="44"/>
      <c r="L3" s="41" t="s">
        <v>55</v>
      </c>
    </row>
    <row r="4" spans="1:12" ht="34.5" customHeight="1" thickBot="1">
      <c r="A4" s="48"/>
      <c r="B4" s="17" t="s">
        <v>52</v>
      </c>
      <c r="C4" s="1" t="s">
        <v>15</v>
      </c>
      <c r="D4" s="17" t="s">
        <v>53</v>
      </c>
      <c r="E4" s="1" t="s">
        <v>15</v>
      </c>
      <c r="F4" s="42"/>
      <c r="G4" s="17" t="s">
        <v>53</v>
      </c>
      <c r="H4" s="1" t="s">
        <v>15</v>
      </c>
      <c r="I4" s="42"/>
      <c r="J4" s="17" t="s">
        <v>53</v>
      </c>
      <c r="K4" s="1" t="s">
        <v>15</v>
      </c>
      <c r="L4" s="42"/>
    </row>
    <row r="5" spans="1:12" ht="15.75" customHeight="1">
      <c r="A5" s="6" t="s">
        <v>16</v>
      </c>
      <c r="B5" s="35">
        <f>B7+B8</f>
        <v>1386</v>
      </c>
      <c r="C5" s="37">
        <f>B5/B27</f>
        <v>0.3528243769569534</v>
      </c>
      <c r="D5" s="35">
        <f>D7+D8</f>
        <v>1111.5999999999999</v>
      </c>
      <c r="E5" s="37">
        <f>D5/D27</f>
        <v>0.21072688806884191</v>
      </c>
      <c r="F5" s="37">
        <f>D5/B5</f>
        <v>0.80202020202020197</v>
      </c>
      <c r="G5" s="35">
        <f>G7+G8</f>
        <v>1134.7</v>
      </c>
      <c r="H5" s="37">
        <f>G5/G27</f>
        <v>0.25785560790873036</v>
      </c>
      <c r="I5" s="37">
        <f>G5/D5</f>
        <v>1.020780856423174</v>
      </c>
      <c r="J5" s="35">
        <f>J7+J8</f>
        <v>1188.3</v>
      </c>
      <c r="K5" s="37">
        <f>J5/J27</f>
        <v>0.27077677139723372</v>
      </c>
      <c r="L5" s="39">
        <f>J5/G5</f>
        <v>1.0472371551952058</v>
      </c>
    </row>
    <row r="6" spans="1:12" ht="15.75" thickBot="1">
      <c r="A6" s="7" t="s">
        <v>1</v>
      </c>
      <c r="B6" s="36"/>
      <c r="C6" s="38"/>
      <c r="D6" s="36"/>
      <c r="E6" s="38"/>
      <c r="F6" s="38"/>
      <c r="G6" s="36"/>
      <c r="H6" s="38"/>
      <c r="I6" s="38"/>
      <c r="J6" s="36"/>
      <c r="K6" s="38"/>
      <c r="L6" s="40"/>
    </row>
    <row r="7" spans="1:12" ht="15.75" thickBot="1">
      <c r="A7" s="8" t="s">
        <v>2</v>
      </c>
      <c r="B7" s="21">
        <f>B9+B10+B11+B12+B17</f>
        <v>886</v>
      </c>
      <c r="C7" s="23">
        <f>B7/B5</f>
        <v>0.63924963924963929</v>
      </c>
      <c r="D7" s="21">
        <f>D9+D10+D11+D12</f>
        <v>1061</v>
      </c>
      <c r="E7" s="23">
        <f>D7/D5</f>
        <v>0.95448002878733362</v>
      </c>
      <c r="F7" s="23">
        <f>D7/B7</f>
        <v>1.1975169300225734</v>
      </c>
      <c r="G7" s="21">
        <f>G9+G10+G11+G12</f>
        <v>1113.3</v>
      </c>
      <c r="H7" s="23">
        <f>G7/G5</f>
        <v>0.98114038953027227</v>
      </c>
      <c r="I7" s="23">
        <f>G7/D7</f>
        <v>1.0492931196983977</v>
      </c>
      <c r="J7" s="21">
        <f>J9+J10+J11+J12</f>
        <v>1166.0999999999999</v>
      </c>
      <c r="K7" s="23">
        <f>J7/J5</f>
        <v>0.98131784902802321</v>
      </c>
      <c r="L7" s="3">
        <f>J7/G7</f>
        <v>1.0474265696577743</v>
      </c>
    </row>
    <row r="8" spans="1:12" ht="15.75" thickBot="1">
      <c r="A8" s="8" t="s">
        <v>3</v>
      </c>
      <c r="B8" s="21">
        <f>B13+B20+B24</f>
        <v>500</v>
      </c>
      <c r="C8" s="23">
        <f>B8/B5</f>
        <v>0.36075036075036077</v>
      </c>
      <c r="D8" s="21">
        <f>D13+D20+D24</f>
        <v>50.6</v>
      </c>
      <c r="E8" s="23">
        <f>D8/D5</f>
        <v>4.5519971212666432E-2</v>
      </c>
      <c r="F8" s="23">
        <f>D8/B8</f>
        <v>0.1012</v>
      </c>
      <c r="G8" s="21">
        <f>G13+G20+G24</f>
        <v>21.4</v>
      </c>
      <c r="H8" s="23">
        <f>G8/G5</f>
        <v>1.8859610469727679E-2</v>
      </c>
      <c r="I8" s="23">
        <f t="shared" ref="I8:I27" si="0">G8/D8</f>
        <v>0.4229249011857707</v>
      </c>
      <c r="J8" s="21">
        <f>J13+J20+J24</f>
        <v>22.2</v>
      </c>
      <c r="K8" s="23">
        <f>J8/J5</f>
        <v>1.8682150971976775E-2</v>
      </c>
      <c r="L8" s="3">
        <f t="shared" ref="L8:L26" si="1">J8/G8</f>
        <v>1.0373831775700935</v>
      </c>
    </row>
    <row r="9" spans="1:12" ht="15.75" thickBot="1">
      <c r="A9" s="9" t="s">
        <v>4</v>
      </c>
      <c r="B9" s="19">
        <v>237</v>
      </c>
      <c r="C9" s="24">
        <f>B9/$B$5</f>
        <v>0.17099567099567101</v>
      </c>
      <c r="D9" s="19">
        <v>225.9</v>
      </c>
      <c r="E9" s="24">
        <f>D9/$D$5</f>
        <v>0.20322058294350487</v>
      </c>
      <c r="F9" s="24">
        <f>D9/B9</f>
        <v>0.95316455696202529</v>
      </c>
      <c r="G9" s="19">
        <v>236.2</v>
      </c>
      <c r="H9" s="24">
        <f>G9/$G$5</f>
        <v>0.20816074733409709</v>
      </c>
      <c r="I9" s="24">
        <f t="shared" si="0"/>
        <v>1.0455953961930058</v>
      </c>
      <c r="J9" s="19">
        <v>247.1</v>
      </c>
      <c r="K9" s="24">
        <f>J9/$J$5</f>
        <v>0.20794412185475047</v>
      </c>
      <c r="L9" s="4">
        <f t="shared" si="1"/>
        <v>1.04614733276884</v>
      </c>
    </row>
    <row r="10" spans="1:12" ht="15.75" thickBot="1">
      <c r="A10" s="9" t="s">
        <v>5</v>
      </c>
      <c r="B10" s="19">
        <v>122</v>
      </c>
      <c r="C10" s="24">
        <f t="shared" ref="C10:C24" si="2">B10/$B$5</f>
        <v>8.8023088023088017E-2</v>
      </c>
      <c r="D10" s="19">
        <v>317</v>
      </c>
      <c r="E10" s="24">
        <f t="shared" ref="E10:E24" si="3">D10/$D$5</f>
        <v>0.2851745232097877</v>
      </c>
      <c r="F10" s="24">
        <f t="shared" ref="F10:F23" si="4">D10/B10</f>
        <v>2.598360655737705</v>
      </c>
      <c r="G10" s="19">
        <v>333</v>
      </c>
      <c r="H10" s="24">
        <f t="shared" ref="H10:H24" si="5">G10/$G$5</f>
        <v>0.29346963955230454</v>
      </c>
      <c r="I10" s="24">
        <f t="shared" si="0"/>
        <v>1.0504731861198737</v>
      </c>
      <c r="J10" s="19">
        <v>349</v>
      </c>
      <c r="K10" s="24">
        <f t="shared" ref="K10:K27" si="6">J10/$J$5</f>
        <v>0.29369687789278803</v>
      </c>
      <c r="L10" s="4">
        <f t="shared" si="1"/>
        <v>1.0480480480480481</v>
      </c>
    </row>
    <row r="11" spans="1:12" ht="15.75" thickBot="1">
      <c r="A11" s="9" t="s">
        <v>6</v>
      </c>
      <c r="B11" s="19">
        <v>506</v>
      </c>
      <c r="C11" s="24">
        <f t="shared" si="2"/>
        <v>0.36507936507936506</v>
      </c>
      <c r="D11" s="19">
        <v>515</v>
      </c>
      <c r="E11" s="24">
        <f t="shared" si="3"/>
        <v>0.46329614969413463</v>
      </c>
      <c r="F11" s="24">
        <f t="shared" si="4"/>
        <v>1.017786561264822</v>
      </c>
      <c r="G11" s="19">
        <v>541</v>
      </c>
      <c r="H11" s="24">
        <f t="shared" si="5"/>
        <v>0.47677800299638667</v>
      </c>
      <c r="I11" s="24">
        <f t="shared" si="0"/>
        <v>1.0504854368932039</v>
      </c>
      <c r="J11" s="19">
        <v>567</v>
      </c>
      <c r="K11" s="24">
        <f t="shared" si="6"/>
        <v>0.47715223428427167</v>
      </c>
      <c r="L11" s="4">
        <f t="shared" si="1"/>
        <v>1.0480591497227356</v>
      </c>
    </row>
    <row r="12" spans="1:12" ht="15.75" thickBot="1">
      <c r="A12" s="9" t="s">
        <v>7</v>
      </c>
      <c r="B12" s="19">
        <v>7</v>
      </c>
      <c r="C12" s="24">
        <f t="shared" si="2"/>
        <v>5.0505050505050509E-3</v>
      </c>
      <c r="D12" s="19">
        <v>3.1</v>
      </c>
      <c r="E12" s="24">
        <f t="shared" si="3"/>
        <v>2.7887729399064414E-3</v>
      </c>
      <c r="F12" s="24">
        <f t="shared" si="4"/>
        <v>0.44285714285714289</v>
      </c>
      <c r="G12" s="19">
        <v>3.1</v>
      </c>
      <c r="H12" s="24">
        <f t="shared" si="5"/>
        <v>2.7319996474839165E-3</v>
      </c>
      <c r="I12" s="24">
        <f t="shared" si="0"/>
        <v>1</v>
      </c>
      <c r="J12" s="19">
        <v>3</v>
      </c>
      <c r="K12" s="24">
        <f t="shared" si="6"/>
        <v>2.5246149962130774E-3</v>
      </c>
      <c r="L12" s="4">
        <f t="shared" si="1"/>
        <v>0.96774193548387089</v>
      </c>
    </row>
    <row r="13" spans="1:12" ht="29.25" customHeight="1" thickBot="1">
      <c r="A13" s="10" t="s">
        <v>8</v>
      </c>
      <c r="B13" s="20">
        <v>0</v>
      </c>
      <c r="C13" s="24">
        <f t="shared" si="2"/>
        <v>0</v>
      </c>
      <c r="D13" s="20">
        <f>D14+D15+D16+D17+D19</f>
        <v>20.6</v>
      </c>
      <c r="E13" s="24">
        <f t="shared" si="3"/>
        <v>1.8531845987765385E-2</v>
      </c>
      <c r="F13" s="24"/>
      <c r="G13" s="20">
        <f>G14+G15+G16+G17+G19</f>
        <v>21.4</v>
      </c>
      <c r="H13" s="24">
        <f t="shared" si="5"/>
        <v>1.8859610469727679E-2</v>
      </c>
      <c r="I13" s="27">
        <f t="shared" si="0"/>
        <v>1.0388349514563104</v>
      </c>
      <c r="J13" s="20">
        <f>J14+J15+J16+J17+J19</f>
        <v>22.2</v>
      </c>
      <c r="K13" s="24">
        <f t="shared" si="6"/>
        <v>1.8682150971976775E-2</v>
      </c>
      <c r="L13" s="2">
        <f t="shared" si="1"/>
        <v>1.0373831775700935</v>
      </c>
    </row>
    <row r="14" spans="1:12" ht="20.25" hidden="1" customHeight="1" thickBot="1">
      <c r="A14" s="9" t="s">
        <v>38</v>
      </c>
      <c r="B14" s="19">
        <v>0</v>
      </c>
      <c r="C14" s="24">
        <f t="shared" si="2"/>
        <v>0</v>
      </c>
      <c r="D14" s="19"/>
      <c r="E14" s="24">
        <f t="shared" si="3"/>
        <v>0</v>
      </c>
      <c r="F14" s="24" t="e">
        <f t="shared" si="4"/>
        <v>#DIV/0!</v>
      </c>
      <c r="G14" s="19"/>
      <c r="H14" s="24">
        <f t="shared" si="5"/>
        <v>0</v>
      </c>
      <c r="I14" s="24" t="e">
        <f t="shared" si="0"/>
        <v>#DIV/0!</v>
      </c>
      <c r="J14" s="19"/>
      <c r="K14" s="24">
        <f t="shared" si="6"/>
        <v>0</v>
      </c>
      <c r="L14" s="4" t="e">
        <f t="shared" si="1"/>
        <v>#DIV/0!</v>
      </c>
    </row>
    <row r="15" spans="1:12" ht="30.75" hidden="1" thickBot="1">
      <c r="A15" s="9" t="s">
        <v>39</v>
      </c>
      <c r="B15" s="19">
        <v>0</v>
      </c>
      <c r="C15" s="24">
        <f t="shared" si="2"/>
        <v>0</v>
      </c>
      <c r="D15" s="19">
        <v>0</v>
      </c>
      <c r="E15" s="24">
        <f t="shared" si="3"/>
        <v>0</v>
      </c>
      <c r="F15" s="24" t="e">
        <f t="shared" si="4"/>
        <v>#DIV/0!</v>
      </c>
      <c r="G15" s="19">
        <v>0</v>
      </c>
      <c r="H15" s="24">
        <f t="shared" si="5"/>
        <v>0</v>
      </c>
      <c r="I15" s="24" t="e">
        <f t="shared" si="0"/>
        <v>#DIV/0!</v>
      </c>
      <c r="J15" s="19">
        <v>0</v>
      </c>
      <c r="K15" s="24">
        <f t="shared" si="6"/>
        <v>0</v>
      </c>
      <c r="L15" s="4" t="e">
        <f t="shared" si="1"/>
        <v>#DIV/0!</v>
      </c>
    </row>
    <row r="16" spans="1:12" ht="30.75" hidden="1" thickBot="1">
      <c r="A16" s="9" t="s">
        <v>9</v>
      </c>
      <c r="B16" s="19">
        <v>0</v>
      </c>
      <c r="C16" s="24">
        <f t="shared" si="2"/>
        <v>0</v>
      </c>
      <c r="D16" s="19">
        <v>0</v>
      </c>
      <c r="E16" s="24">
        <f t="shared" si="3"/>
        <v>0</v>
      </c>
      <c r="F16" s="24" t="s">
        <v>66</v>
      </c>
      <c r="G16" s="19">
        <v>0</v>
      </c>
      <c r="H16" s="24">
        <f t="shared" si="5"/>
        <v>0</v>
      </c>
      <c r="I16" s="24" t="e">
        <f t="shared" si="0"/>
        <v>#DIV/0!</v>
      </c>
      <c r="J16" s="19">
        <v>0</v>
      </c>
      <c r="K16" s="24">
        <f t="shared" si="6"/>
        <v>0</v>
      </c>
      <c r="L16" s="4" t="e">
        <f t="shared" si="1"/>
        <v>#DIV/0!</v>
      </c>
    </row>
    <row r="17" spans="1:12" ht="15.75" thickBot="1">
      <c r="A17" s="9" t="s">
        <v>10</v>
      </c>
      <c r="B17" s="19">
        <v>14</v>
      </c>
      <c r="C17" s="24">
        <f t="shared" si="2"/>
        <v>1.0101010101010102E-2</v>
      </c>
      <c r="D17" s="19">
        <v>20.6</v>
      </c>
      <c r="E17" s="24">
        <f t="shared" si="3"/>
        <v>1.8531845987765385E-2</v>
      </c>
      <c r="F17" s="24" t="s">
        <v>66</v>
      </c>
      <c r="G17" s="19">
        <v>21.4</v>
      </c>
      <c r="H17" s="24">
        <f t="shared" si="5"/>
        <v>1.8859610469727679E-2</v>
      </c>
      <c r="I17" s="24">
        <f t="shared" si="0"/>
        <v>1.0388349514563104</v>
      </c>
      <c r="J17" s="19">
        <v>22.2</v>
      </c>
      <c r="K17" s="24">
        <f t="shared" si="6"/>
        <v>1.8682150971976775E-2</v>
      </c>
      <c r="L17" s="4">
        <f t="shared" si="1"/>
        <v>1.0373831775700935</v>
      </c>
    </row>
    <row r="18" spans="1:12" ht="30.75" hidden="1" customHeight="1" thickBot="1">
      <c r="A18" s="9" t="s">
        <v>40</v>
      </c>
      <c r="B18" s="18"/>
      <c r="C18" s="24">
        <f t="shared" si="2"/>
        <v>0</v>
      </c>
      <c r="D18" s="19"/>
      <c r="E18" s="24">
        <f t="shared" si="3"/>
        <v>0</v>
      </c>
      <c r="F18" s="24" t="e">
        <f t="shared" si="4"/>
        <v>#DIV/0!</v>
      </c>
      <c r="G18" s="19"/>
      <c r="H18" s="24">
        <f t="shared" si="5"/>
        <v>0</v>
      </c>
      <c r="I18" s="24" t="e">
        <f t="shared" si="0"/>
        <v>#DIV/0!</v>
      </c>
      <c r="J18" s="19"/>
      <c r="K18" s="24">
        <f t="shared" si="6"/>
        <v>0</v>
      </c>
      <c r="L18" s="4" t="e">
        <f t="shared" si="1"/>
        <v>#DIV/0!</v>
      </c>
    </row>
    <row r="19" spans="1:12" ht="30.75" hidden="1" thickBot="1">
      <c r="A19" s="9" t="s">
        <v>41</v>
      </c>
      <c r="B19" s="19">
        <v>0</v>
      </c>
      <c r="C19" s="24">
        <f t="shared" si="2"/>
        <v>0</v>
      </c>
      <c r="D19" s="19">
        <v>0</v>
      </c>
      <c r="E19" s="24">
        <f t="shared" si="3"/>
        <v>0</v>
      </c>
      <c r="F19" s="24" t="e">
        <f t="shared" si="4"/>
        <v>#DIV/0!</v>
      </c>
      <c r="G19" s="19">
        <v>0</v>
      </c>
      <c r="H19" s="24">
        <f t="shared" si="5"/>
        <v>0</v>
      </c>
      <c r="I19" s="24" t="s">
        <v>66</v>
      </c>
      <c r="J19" s="19">
        <v>0</v>
      </c>
      <c r="K19" s="24">
        <f t="shared" si="6"/>
        <v>0</v>
      </c>
      <c r="L19" s="4" t="s">
        <v>66</v>
      </c>
    </row>
    <row r="20" spans="1:12" ht="33" customHeight="1" thickBot="1">
      <c r="A20" s="10" t="s">
        <v>11</v>
      </c>
      <c r="B20" s="20">
        <f>B21+B22+B23</f>
        <v>500</v>
      </c>
      <c r="C20" s="24">
        <f t="shared" si="2"/>
        <v>0.36075036075036077</v>
      </c>
      <c r="D20" s="20">
        <f>D21+D22+D23</f>
        <v>0</v>
      </c>
      <c r="E20" s="24">
        <f t="shared" si="3"/>
        <v>0</v>
      </c>
      <c r="F20" s="24">
        <f t="shared" si="4"/>
        <v>0</v>
      </c>
      <c r="G20" s="20">
        <f>G21+G22+G23</f>
        <v>0</v>
      </c>
      <c r="H20" s="24">
        <f t="shared" si="5"/>
        <v>0</v>
      </c>
      <c r="I20" s="27" t="s">
        <v>66</v>
      </c>
      <c r="J20" s="20">
        <f>J21+J22+J23</f>
        <v>0</v>
      </c>
      <c r="K20" s="24">
        <f t="shared" si="6"/>
        <v>0</v>
      </c>
      <c r="L20" s="2" t="s">
        <v>66</v>
      </c>
    </row>
    <row r="21" spans="1:12" ht="15.75" hidden="1" thickBot="1">
      <c r="A21" s="9" t="s">
        <v>12</v>
      </c>
      <c r="B21" s="19">
        <v>0</v>
      </c>
      <c r="C21" s="24">
        <f t="shared" si="2"/>
        <v>0</v>
      </c>
      <c r="D21" s="19"/>
      <c r="E21" s="24">
        <f t="shared" si="3"/>
        <v>0</v>
      </c>
      <c r="F21" s="24" t="e">
        <f t="shared" si="4"/>
        <v>#DIV/0!</v>
      </c>
      <c r="G21" s="19"/>
      <c r="H21" s="24">
        <f t="shared" si="5"/>
        <v>0</v>
      </c>
      <c r="I21" s="27" t="e">
        <f t="shared" si="0"/>
        <v>#DIV/0!</v>
      </c>
      <c r="J21" s="19"/>
      <c r="K21" s="24">
        <f t="shared" si="6"/>
        <v>0</v>
      </c>
      <c r="L21" s="4" t="e">
        <f t="shared" si="1"/>
        <v>#DIV/0!</v>
      </c>
    </row>
    <row r="22" spans="1:12" ht="30.75" hidden="1" thickBot="1">
      <c r="A22" s="9" t="s">
        <v>42</v>
      </c>
      <c r="B22" s="19">
        <v>0</v>
      </c>
      <c r="C22" s="24">
        <f t="shared" si="2"/>
        <v>0</v>
      </c>
      <c r="D22" s="19"/>
      <c r="E22" s="24">
        <f t="shared" si="3"/>
        <v>0</v>
      </c>
      <c r="F22" s="24" t="e">
        <f t="shared" si="4"/>
        <v>#DIV/0!</v>
      </c>
      <c r="G22" s="19"/>
      <c r="H22" s="24">
        <f t="shared" si="5"/>
        <v>0</v>
      </c>
      <c r="I22" s="24" t="e">
        <f t="shared" si="0"/>
        <v>#DIV/0!</v>
      </c>
      <c r="J22" s="19"/>
      <c r="K22" s="24">
        <f t="shared" si="6"/>
        <v>0</v>
      </c>
      <c r="L22" s="4" t="e">
        <f t="shared" si="1"/>
        <v>#DIV/0!</v>
      </c>
    </row>
    <row r="23" spans="1:12" ht="30.75" thickBot="1">
      <c r="A23" s="9" t="s">
        <v>13</v>
      </c>
      <c r="B23" s="19">
        <v>500</v>
      </c>
      <c r="C23" s="24">
        <f t="shared" si="2"/>
        <v>0.36075036075036077</v>
      </c>
      <c r="D23" s="19">
        <v>0</v>
      </c>
      <c r="E23" s="24">
        <f t="shared" si="3"/>
        <v>0</v>
      </c>
      <c r="F23" s="24">
        <f t="shared" si="4"/>
        <v>0</v>
      </c>
      <c r="G23" s="19">
        <v>0</v>
      </c>
      <c r="H23" s="24">
        <f t="shared" si="5"/>
        <v>0</v>
      </c>
      <c r="I23" s="24" t="s">
        <v>66</v>
      </c>
      <c r="J23" s="19">
        <v>0</v>
      </c>
      <c r="K23" s="24">
        <f t="shared" si="6"/>
        <v>0</v>
      </c>
      <c r="L23" s="4" t="s">
        <v>66</v>
      </c>
    </row>
    <row r="24" spans="1:12" ht="15" customHeight="1" thickBot="1">
      <c r="A24" s="9" t="s">
        <v>67</v>
      </c>
      <c r="B24" s="19">
        <v>0</v>
      </c>
      <c r="C24" s="24">
        <f t="shared" si="2"/>
        <v>0</v>
      </c>
      <c r="D24" s="19">
        <v>30</v>
      </c>
      <c r="E24" s="24">
        <f t="shared" si="3"/>
        <v>2.6988125224901047E-2</v>
      </c>
      <c r="F24" s="24" t="s">
        <v>66</v>
      </c>
      <c r="G24" s="19">
        <v>0</v>
      </c>
      <c r="H24" s="24">
        <f t="shared" si="5"/>
        <v>0</v>
      </c>
      <c r="I24" s="24">
        <f t="shared" si="0"/>
        <v>0</v>
      </c>
      <c r="J24" s="19">
        <v>0</v>
      </c>
      <c r="K24" s="24">
        <f t="shared" si="6"/>
        <v>0</v>
      </c>
      <c r="L24" s="4" t="s">
        <v>66</v>
      </c>
    </row>
    <row r="25" spans="1:12" ht="30.75" hidden="1" thickBot="1">
      <c r="A25" s="8" t="s">
        <v>43</v>
      </c>
      <c r="B25" s="21"/>
      <c r="C25" s="23">
        <f>B25/B27</f>
        <v>0</v>
      </c>
      <c r="D25" s="21"/>
      <c r="E25" s="23">
        <f>D25/D27</f>
        <v>0</v>
      </c>
      <c r="F25" s="23" t="e">
        <f>D25/B25</f>
        <v>#DIV/0!</v>
      </c>
      <c r="G25" s="21"/>
      <c r="H25" s="23"/>
      <c r="I25" s="23" t="e">
        <f t="shared" si="0"/>
        <v>#DIV/0!</v>
      </c>
      <c r="J25" s="21"/>
      <c r="K25" s="24">
        <f t="shared" si="6"/>
        <v>0</v>
      </c>
      <c r="L25" s="3" t="e">
        <f t="shared" si="1"/>
        <v>#DIV/0!</v>
      </c>
    </row>
    <row r="26" spans="1:12" ht="15.75" thickBot="1">
      <c r="A26" s="11" t="s">
        <v>17</v>
      </c>
      <c r="B26" s="22">
        <v>2542.3000000000002</v>
      </c>
      <c r="C26" s="25">
        <f>B26/$B$27</f>
        <v>0.64717562304304665</v>
      </c>
      <c r="D26" s="22">
        <v>4163.4743399999998</v>
      </c>
      <c r="E26" s="25">
        <f>D26/D27</f>
        <v>0.78927311193115823</v>
      </c>
      <c r="F26" s="23">
        <f t="shared" ref="F26:F27" si="7">D26/B26</f>
        <v>1.6376801872320337</v>
      </c>
      <c r="G26" s="22">
        <v>3265.8248100000001</v>
      </c>
      <c r="H26" s="25">
        <f>G26/G27</f>
        <v>0.7421443920912697</v>
      </c>
      <c r="I26" s="23">
        <f t="shared" si="0"/>
        <v>0.78439892822781276</v>
      </c>
      <c r="J26" s="22">
        <v>3200.1857399999999</v>
      </c>
      <c r="K26" s="28">
        <f t="shared" si="6"/>
        <v>2.6930789699570816</v>
      </c>
      <c r="L26" s="3">
        <f t="shared" si="1"/>
        <v>0.979901227463576</v>
      </c>
    </row>
    <row r="27" spans="1:12" ht="15.75" thickBot="1">
      <c r="A27" s="11" t="s">
        <v>18</v>
      </c>
      <c r="B27" s="22">
        <f>B5+B26</f>
        <v>3928.3</v>
      </c>
      <c r="C27" s="25">
        <f>B27/$B$27</f>
        <v>1</v>
      </c>
      <c r="D27" s="22">
        <f>D5+D26</f>
        <v>5275.0743399999992</v>
      </c>
      <c r="E27" s="25">
        <v>1</v>
      </c>
      <c r="F27" s="23">
        <f t="shared" si="7"/>
        <v>1.3428389736018123</v>
      </c>
      <c r="G27" s="22">
        <f>G5+G26</f>
        <v>4400.5248099999999</v>
      </c>
      <c r="H27" s="25">
        <v>1</v>
      </c>
      <c r="I27" s="23">
        <f t="shared" si="0"/>
        <v>0.83421095635213371</v>
      </c>
      <c r="J27" s="22">
        <f>J5+J26</f>
        <v>4388.4857400000001</v>
      </c>
      <c r="K27" s="28">
        <f t="shared" si="6"/>
        <v>3.6930789699570816</v>
      </c>
      <c r="L27" s="3">
        <v>1</v>
      </c>
    </row>
    <row r="28" spans="1:12">
      <c r="C28" s="26"/>
    </row>
  </sheetData>
  <mergeCells count="21">
    <mergeCell ref="A1:F1"/>
    <mergeCell ref="G3:H3"/>
    <mergeCell ref="B3:C3"/>
    <mergeCell ref="D3:E3"/>
    <mergeCell ref="F3:F4"/>
    <mergeCell ref="A2:L2"/>
    <mergeCell ref="L3:L4"/>
    <mergeCell ref="A3:A4"/>
    <mergeCell ref="J5:J6"/>
    <mergeCell ref="K5:K6"/>
    <mergeCell ref="L5:L6"/>
    <mergeCell ref="I3:I4"/>
    <mergeCell ref="G5:G6"/>
    <mergeCell ref="H5:H6"/>
    <mergeCell ref="I5:I6"/>
    <mergeCell ref="J3:K3"/>
    <mergeCell ref="B5:B6"/>
    <mergeCell ref="C5:C6"/>
    <mergeCell ref="D5:D6"/>
    <mergeCell ref="E5:E6"/>
    <mergeCell ref="F5:F6"/>
  </mergeCells>
  <printOptions horizontalCentered="1"/>
  <pageMargins left="0" right="0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G12" sqref="G12"/>
    </sheetView>
  </sheetViews>
  <sheetFormatPr defaultRowHeight="15"/>
  <cols>
    <col min="1" max="1" width="39.25" customWidth="1"/>
    <col min="2" max="2" width="17.25" customWidth="1"/>
    <col min="3" max="3" width="16.625" customWidth="1"/>
    <col min="4" max="4" width="10.375" customWidth="1"/>
    <col min="5" max="5" width="16.25" customWidth="1"/>
    <col min="7" max="7" width="16.25" customWidth="1"/>
  </cols>
  <sheetData>
    <row r="1" spans="1:8" ht="35.25" customHeight="1" thickBot="1">
      <c r="A1" s="55" t="s">
        <v>69</v>
      </c>
      <c r="B1" s="55"/>
      <c r="C1" s="55"/>
      <c r="D1" s="55"/>
      <c r="E1" s="55"/>
      <c r="F1" s="47"/>
      <c r="G1" s="47"/>
      <c r="H1" s="47"/>
    </row>
    <row r="2" spans="1:8" ht="15.75" customHeight="1">
      <c r="A2" s="56" t="s">
        <v>19</v>
      </c>
      <c r="B2" s="59" t="s">
        <v>56</v>
      </c>
      <c r="C2" s="62" t="s">
        <v>57</v>
      </c>
      <c r="D2" s="52" t="s">
        <v>49</v>
      </c>
      <c r="E2" s="49" t="s">
        <v>58</v>
      </c>
      <c r="F2" s="52" t="s">
        <v>51</v>
      </c>
      <c r="G2" s="49" t="s">
        <v>59</v>
      </c>
      <c r="H2" s="52" t="s">
        <v>60</v>
      </c>
    </row>
    <row r="3" spans="1:8">
      <c r="A3" s="57"/>
      <c r="B3" s="60"/>
      <c r="C3" s="63"/>
      <c r="D3" s="53"/>
      <c r="E3" s="50"/>
      <c r="F3" s="53"/>
      <c r="G3" s="50"/>
      <c r="H3" s="53"/>
    </row>
    <row r="4" spans="1:8" ht="15.75" thickBot="1">
      <c r="A4" s="58"/>
      <c r="B4" s="61"/>
      <c r="C4" s="64"/>
      <c r="D4" s="54"/>
      <c r="E4" s="51"/>
      <c r="F4" s="54"/>
      <c r="G4" s="51"/>
      <c r="H4" s="54"/>
    </row>
    <row r="5" spans="1:8" ht="15.75" thickBot="1">
      <c r="A5" s="13" t="s">
        <v>37</v>
      </c>
      <c r="B5" s="30">
        <f>B6+B12+B13+B14+B17+B34</f>
        <v>3928.2999999999997</v>
      </c>
      <c r="C5" s="30">
        <f>C6+C12+C13+C14+C17+C34</f>
        <v>5275.074340000001</v>
      </c>
      <c r="D5" s="30">
        <f>C5/B5*100</f>
        <v>134.2838973601813</v>
      </c>
      <c r="E5" s="30">
        <f>E6+E12+E13+E14+E17+E34</f>
        <v>4400.54666</v>
      </c>
      <c r="F5" s="30">
        <f>E5/C5*100</f>
        <v>83.42150984738538</v>
      </c>
      <c r="G5" s="30">
        <f>G6+G12+G13+G14+G17+G34</f>
        <v>4388.5075900000002</v>
      </c>
      <c r="H5" s="12">
        <f>G5/E5*100</f>
        <v>99.726418762708917</v>
      </c>
    </row>
    <row r="6" spans="1:8" ht="15.75" thickBot="1">
      <c r="A6" s="14" t="s">
        <v>20</v>
      </c>
      <c r="B6" s="32">
        <f>B8+B9+B10+B11</f>
        <v>2032</v>
      </c>
      <c r="C6" s="32">
        <f>C8+C9+C10+C11</f>
        <v>2329.9944800000003</v>
      </c>
      <c r="D6" s="30">
        <f t="shared" ref="D6:D34" si="0">C6/B6*100</f>
        <v>114.66508267716537</v>
      </c>
      <c r="E6" s="34">
        <f>E8+E9+E10+E11</f>
        <v>2316.3304800000001</v>
      </c>
      <c r="F6" s="30">
        <f t="shared" ref="F6:F34" si="1">E6/C6*100</f>
        <v>99.413560842427401</v>
      </c>
      <c r="G6" s="34">
        <f>G8+G9+G10+G11</f>
        <v>2350.2191600000001</v>
      </c>
      <c r="H6" s="12">
        <f t="shared" ref="H6:H34" si="2">G6/E6*100</f>
        <v>101.46303302972552</v>
      </c>
    </row>
    <row r="7" spans="1:8" ht="15.75" thickBot="1">
      <c r="A7" s="15" t="s">
        <v>21</v>
      </c>
      <c r="B7" s="31"/>
      <c r="C7" s="33"/>
      <c r="D7" s="34"/>
      <c r="E7" s="30"/>
      <c r="F7" s="30"/>
      <c r="G7" s="30"/>
      <c r="H7" s="12"/>
    </row>
    <row r="8" spans="1:8" ht="29.25" customHeight="1" thickBot="1">
      <c r="A8" s="16" t="s">
        <v>36</v>
      </c>
      <c r="B8" s="29">
        <v>1750</v>
      </c>
      <c r="C8" s="31">
        <v>2313.9</v>
      </c>
      <c r="D8" s="30">
        <f t="shared" si="0"/>
        <v>132.22285714285715</v>
      </c>
      <c r="E8" s="29">
        <v>2227.5304799999999</v>
      </c>
      <c r="F8" s="30">
        <f t="shared" si="1"/>
        <v>96.26736159730325</v>
      </c>
      <c r="G8" s="29">
        <v>2190.4191599999999</v>
      </c>
      <c r="H8" s="12">
        <f t="shared" si="2"/>
        <v>98.333970271868068</v>
      </c>
    </row>
    <row r="9" spans="1:8" ht="15.75" hidden="1" thickBot="1">
      <c r="A9" s="16" t="s">
        <v>22</v>
      </c>
      <c r="B9" s="29">
        <v>0</v>
      </c>
      <c r="C9" s="29"/>
      <c r="D9" s="30" t="e">
        <f t="shared" si="0"/>
        <v>#DIV/0!</v>
      </c>
      <c r="E9" s="29"/>
      <c r="F9" s="30" t="e">
        <f t="shared" si="1"/>
        <v>#DIV/0!</v>
      </c>
      <c r="G9" s="29"/>
      <c r="H9" s="12" t="e">
        <f t="shared" si="2"/>
        <v>#DIV/0!</v>
      </c>
    </row>
    <row r="10" spans="1:8" ht="15.75" thickBot="1">
      <c r="A10" s="16" t="s">
        <v>23</v>
      </c>
      <c r="B10" s="29">
        <v>10</v>
      </c>
      <c r="C10" s="29">
        <v>10</v>
      </c>
      <c r="D10" s="30">
        <f t="shared" si="0"/>
        <v>100</v>
      </c>
      <c r="E10" s="29">
        <v>10</v>
      </c>
      <c r="F10" s="30">
        <f t="shared" si="1"/>
        <v>100</v>
      </c>
      <c r="G10" s="29">
        <v>10</v>
      </c>
      <c r="H10" s="12">
        <f t="shared" si="2"/>
        <v>100</v>
      </c>
    </row>
    <row r="11" spans="1:8" ht="15.75" thickBot="1">
      <c r="A11" s="16" t="s">
        <v>24</v>
      </c>
      <c r="B11" s="29">
        <v>272</v>
      </c>
      <c r="C11" s="29">
        <v>6.0944799999999999</v>
      </c>
      <c r="D11" s="30">
        <f t="shared" si="0"/>
        <v>2.2406176470588237</v>
      </c>
      <c r="E11" s="29">
        <v>78.8</v>
      </c>
      <c r="F11" s="30">
        <f t="shared" si="1"/>
        <v>1292.9733135558736</v>
      </c>
      <c r="G11" s="29">
        <v>149.80000000000001</v>
      </c>
      <c r="H11" s="12">
        <f t="shared" si="2"/>
        <v>190.10152284263961</v>
      </c>
    </row>
    <row r="12" spans="1:8" ht="15.75" thickBot="1">
      <c r="A12" s="13" t="s">
        <v>25</v>
      </c>
      <c r="B12" s="30">
        <v>195</v>
      </c>
      <c r="C12" s="30">
        <v>222.4</v>
      </c>
      <c r="D12" s="30">
        <f t="shared" si="0"/>
        <v>114.05128205128206</v>
      </c>
      <c r="E12" s="30">
        <v>224</v>
      </c>
      <c r="F12" s="30">
        <f t="shared" si="1"/>
        <v>100.71942446043165</v>
      </c>
      <c r="G12" s="30">
        <v>232</v>
      </c>
      <c r="H12" s="12">
        <f t="shared" si="2"/>
        <v>103.57142857142858</v>
      </c>
    </row>
    <row r="13" spans="1:8" ht="15.75" hidden="1" thickBot="1">
      <c r="A13" s="13" t="s">
        <v>26</v>
      </c>
      <c r="B13" s="30">
        <v>0</v>
      </c>
      <c r="C13" s="30">
        <v>0</v>
      </c>
      <c r="D13" s="30" t="s">
        <v>66</v>
      </c>
      <c r="E13" s="30">
        <v>0</v>
      </c>
      <c r="F13" s="30" t="s">
        <v>66</v>
      </c>
      <c r="G13" s="30">
        <v>0</v>
      </c>
      <c r="H13" s="12" t="s">
        <v>66</v>
      </c>
    </row>
    <row r="14" spans="1:8" ht="15.75" thickBot="1">
      <c r="A14" s="13" t="s">
        <v>27</v>
      </c>
      <c r="B14" s="30">
        <f>B15+B16</f>
        <v>1186.7</v>
      </c>
      <c r="C14" s="30">
        <f>C15+C16</f>
        <v>1942.8508099999999</v>
      </c>
      <c r="D14" s="30">
        <f t="shared" si="0"/>
        <v>163.71878402292069</v>
      </c>
      <c r="E14" s="30">
        <f>E15+E16</f>
        <v>1164.65624</v>
      </c>
      <c r="F14" s="30">
        <f t="shared" si="1"/>
        <v>59.945737161362388</v>
      </c>
      <c r="G14" s="30">
        <f>G15+G16</f>
        <v>1181.7425800000001</v>
      </c>
      <c r="H14" s="12">
        <f t="shared" si="2"/>
        <v>101.46707151974732</v>
      </c>
    </row>
    <row r="15" spans="1:8" ht="15.75" thickBot="1">
      <c r="A15" s="16" t="s">
        <v>28</v>
      </c>
      <c r="B15" s="29">
        <v>1186.7</v>
      </c>
      <c r="C15" s="29">
        <v>1700.12781</v>
      </c>
      <c r="D15" s="30">
        <f t="shared" si="0"/>
        <v>143.26517316929298</v>
      </c>
      <c r="E15" s="29">
        <v>1164.65624</v>
      </c>
      <c r="F15" s="30">
        <f t="shared" si="1"/>
        <v>68.504040293300079</v>
      </c>
      <c r="G15" s="29">
        <v>1181.7425800000001</v>
      </c>
      <c r="H15" s="12">
        <f t="shared" si="2"/>
        <v>101.46707151974732</v>
      </c>
    </row>
    <row r="16" spans="1:8" ht="15.75" thickBot="1">
      <c r="A16" s="16" t="s">
        <v>29</v>
      </c>
      <c r="B16" s="29">
        <v>0</v>
      </c>
      <c r="C16" s="29">
        <v>242.72300000000001</v>
      </c>
      <c r="D16" s="30" t="s">
        <v>66</v>
      </c>
      <c r="E16" s="29">
        <v>0</v>
      </c>
      <c r="F16" s="30">
        <f t="shared" si="1"/>
        <v>0</v>
      </c>
      <c r="G16" s="29">
        <v>0</v>
      </c>
      <c r="H16" s="12"/>
    </row>
    <row r="17" spans="1:8" ht="15" customHeight="1" thickBot="1">
      <c r="A17" s="13" t="s">
        <v>68</v>
      </c>
      <c r="B17" s="30">
        <f>B18+B22+B26</f>
        <v>377.9</v>
      </c>
      <c r="C17" s="30">
        <f>C18+C22+C26</f>
        <v>627.02904999999998</v>
      </c>
      <c r="D17" s="30">
        <f t="shared" si="0"/>
        <v>165.9245964540884</v>
      </c>
      <c r="E17" s="30">
        <f>E18+E22+E26</f>
        <v>542.75994000000003</v>
      </c>
      <c r="F17" s="30">
        <f t="shared" si="1"/>
        <v>86.560573230219561</v>
      </c>
      <c r="G17" s="30">
        <f>G18+G22+G26</f>
        <v>471.74585000000002</v>
      </c>
      <c r="H17" s="12">
        <f t="shared" si="2"/>
        <v>86.916114332240511</v>
      </c>
    </row>
    <row r="18" spans="1:8" ht="15.75" hidden="1" thickBot="1">
      <c r="A18" s="16" t="s">
        <v>48</v>
      </c>
      <c r="B18" s="29">
        <v>0</v>
      </c>
      <c r="C18" s="29">
        <v>0</v>
      </c>
      <c r="D18" s="30" t="e">
        <f t="shared" si="0"/>
        <v>#DIV/0!</v>
      </c>
      <c r="E18" s="29">
        <v>0</v>
      </c>
      <c r="F18" s="30" t="e">
        <f t="shared" si="1"/>
        <v>#DIV/0!</v>
      </c>
      <c r="G18" s="29">
        <f>G20+G21</f>
        <v>0</v>
      </c>
      <c r="H18" s="12" t="e">
        <f t="shared" si="2"/>
        <v>#DIV/0!</v>
      </c>
    </row>
    <row r="19" spans="1:8" ht="15.75" hidden="1" thickBot="1">
      <c r="A19" s="16" t="s">
        <v>21</v>
      </c>
      <c r="B19" s="29"/>
      <c r="C19" s="29"/>
      <c r="D19" s="30"/>
      <c r="E19" s="29"/>
      <c r="F19" s="30"/>
      <c r="G19" s="29"/>
      <c r="H19" s="12"/>
    </row>
    <row r="20" spans="1:8" ht="26.25" hidden="1" thickBot="1">
      <c r="A20" s="16" t="s">
        <v>63</v>
      </c>
      <c r="B20" s="29">
        <v>0</v>
      </c>
      <c r="C20" s="29">
        <v>0</v>
      </c>
      <c r="D20" s="30" t="e">
        <f t="shared" si="0"/>
        <v>#DIV/0!</v>
      </c>
      <c r="E20" s="29">
        <v>0</v>
      </c>
      <c r="F20" s="30" t="e">
        <f t="shared" si="1"/>
        <v>#DIV/0!</v>
      </c>
      <c r="G20" s="29">
        <v>0</v>
      </c>
      <c r="H20" s="12" t="e">
        <f t="shared" si="2"/>
        <v>#DIV/0!</v>
      </c>
    </row>
    <row r="21" spans="1:8" ht="39" hidden="1" thickBot="1">
      <c r="A21" s="16" t="s">
        <v>64</v>
      </c>
      <c r="B21" s="29">
        <v>0</v>
      </c>
      <c r="C21" s="29">
        <v>0</v>
      </c>
      <c r="D21" s="30" t="s">
        <v>66</v>
      </c>
      <c r="E21" s="29">
        <v>0</v>
      </c>
      <c r="F21" s="30" t="e">
        <f t="shared" si="1"/>
        <v>#DIV/0!</v>
      </c>
      <c r="G21" s="29">
        <v>0</v>
      </c>
      <c r="H21" s="12" t="s">
        <v>66</v>
      </c>
    </row>
    <row r="22" spans="1:8" ht="15.75" thickBot="1">
      <c r="A22" s="16" t="s">
        <v>30</v>
      </c>
      <c r="B22" s="29">
        <f>B24+B25</f>
        <v>100</v>
      </c>
      <c r="C22" s="29">
        <f>C24+C25</f>
        <v>100</v>
      </c>
      <c r="D22" s="30">
        <f t="shared" si="0"/>
        <v>100</v>
      </c>
      <c r="E22" s="29">
        <f>E24+E25</f>
        <v>100</v>
      </c>
      <c r="F22" s="30">
        <f t="shared" si="1"/>
        <v>100</v>
      </c>
      <c r="G22" s="29">
        <f>G24+G25</f>
        <v>100</v>
      </c>
      <c r="H22" s="12">
        <f t="shared" si="2"/>
        <v>100</v>
      </c>
    </row>
    <row r="23" spans="1:8" ht="0.75" customHeight="1" thickBot="1">
      <c r="A23" s="16" t="s">
        <v>21</v>
      </c>
      <c r="B23" s="29"/>
      <c r="C23" s="29"/>
      <c r="D23" s="30"/>
      <c r="E23" s="29"/>
      <c r="F23" s="30"/>
      <c r="G23" s="29"/>
      <c r="H23" s="12"/>
    </row>
    <row r="24" spans="1:8" ht="26.25" hidden="1" thickBot="1">
      <c r="A24" s="16" t="s">
        <v>61</v>
      </c>
      <c r="B24" s="29">
        <v>0</v>
      </c>
      <c r="C24" s="29">
        <v>0</v>
      </c>
      <c r="D24" s="30" t="e">
        <f t="shared" si="0"/>
        <v>#DIV/0!</v>
      </c>
      <c r="E24" s="29">
        <v>0</v>
      </c>
      <c r="F24" s="30" t="s">
        <v>66</v>
      </c>
      <c r="G24" s="29">
        <v>0</v>
      </c>
      <c r="H24" s="12" t="s">
        <v>66</v>
      </c>
    </row>
    <row r="25" spans="1:8" ht="26.25" thickBot="1">
      <c r="A25" s="16" t="s">
        <v>62</v>
      </c>
      <c r="B25" s="29">
        <v>100</v>
      </c>
      <c r="C25" s="29">
        <v>100</v>
      </c>
      <c r="D25" s="30">
        <f t="shared" si="0"/>
        <v>100</v>
      </c>
      <c r="E25" s="29">
        <v>100</v>
      </c>
      <c r="F25" s="30">
        <f t="shared" si="1"/>
        <v>100</v>
      </c>
      <c r="G25" s="29">
        <v>100</v>
      </c>
      <c r="H25" s="12">
        <f t="shared" si="2"/>
        <v>100</v>
      </c>
    </row>
    <row r="26" spans="1:8" ht="15.75" thickBot="1">
      <c r="A26" s="16" t="s">
        <v>31</v>
      </c>
      <c r="B26" s="29">
        <v>277.89999999999998</v>
      </c>
      <c r="C26" s="29">
        <f>C28+C29+C30+C32+C33+C31</f>
        <v>527.02904999999998</v>
      </c>
      <c r="D26" s="30">
        <f t="shared" si="0"/>
        <v>189.64701331414179</v>
      </c>
      <c r="E26" s="29">
        <f>E28+E29+E30+E32+E33+E31</f>
        <v>442.75994000000003</v>
      </c>
      <c r="F26" s="30">
        <f t="shared" si="1"/>
        <v>84.010537939037704</v>
      </c>
      <c r="G26" s="29">
        <f>G28+G29+G30+G32+G33+G31</f>
        <v>371.74585000000002</v>
      </c>
      <c r="H26" s="12">
        <f t="shared" si="2"/>
        <v>83.961039926060153</v>
      </c>
    </row>
    <row r="27" spans="1:8" ht="15.75" thickBot="1">
      <c r="A27" s="16" t="s">
        <v>21</v>
      </c>
      <c r="B27" s="29"/>
      <c r="C27" s="29"/>
      <c r="D27" s="30"/>
      <c r="E27" s="29"/>
      <c r="F27" s="30"/>
      <c r="G27" s="29"/>
      <c r="H27" s="12"/>
    </row>
    <row r="28" spans="1:8" ht="15.75" thickBot="1">
      <c r="A28" s="16" t="s">
        <v>32</v>
      </c>
      <c r="B28" s="29">
        <v>221.6</v>
      </c>
      <c r="C28" s="29">
        <v>312.27168999999998</v>
      </c>
      <c r="D28" s="30">
        <f t="shared" si="0"/>
        <v>140.91682761732852</v>
      </c>
      <c r="E28" s="29">
        <v>240</v>
      </c>
      <c r="F28" s="30">
        <f t="shared" si="1"/>
        <v>76.856150488697835</v>
      </c>
      <c r="G28" s="29">
        <v>169</v>
      </c>
      <c r="H28" s="12">
        <f t="shared" si="2"/>
        <v>70.416666666666671</v>
      </c>
    </row>
    <row r="29" spans="1:8" ht="15.75" thickBot="1">
      <c r="A29" s="16" t="s">
        <v>71</v>
      </c>
      <c r="B29" s="29"/>
      <c r="C29" s="29">
        <v>100</v>
      </c>
      <c r="D29" s="30"/>
      <c r="E29" s="29">
        <v>100</v>
      </c>
      <c r="F29" s="30">
        <f t="shared" si="1"/>
        <v>100</v>
      </c>
      <c r="G29" s="29">
        <v>100</v>
      </c>
      <c r="H29" s="12">
        <f t="shared" si="2"/>
        <v>100</v>
      </c>
    </row>
    <row r="30" spans="1:8" ht="15" customHeight="1" thickBot="1">
      <c r="A30" s="16" t="s">
        <v>33</v>
      </c>
      <c r="B30" s="29">
        <v>0</v>
      </c>
      <c r="C30" s="29">
        <v>50</v>
      </c>
      <c r="D30" s="30" t="s">
        <v>66</v>
      </c>
      <c r="E30" s="29">
        <v>50</v>
      </c>
      <c r="F30" s="30">
        <f t="shared" si="1"/>
        <v>100</v>
      </c>
      <c r="G30" s="29">
        <v>50</v>
      </c>
      <c r="H30" s="12">
        <f t="shared" si="2"/>
        <v>100</v>
      </c>
    </row>
    <row r="31" spans="1:8" ht="15.75" hidden="1" thickBot="1">
      <c r="A31" s="16" t="s">
        <v>65</v>
      </c>
      <c r="B31" s="29">
        <v>0</v>
      </c>
      <c r="C31" s="29">
        <v>0</v>
      </c>
      <c r="D31" s="30" t="s">
        <v>66</v>
      </c>
      <c r="E31" s="29">
        <v>0</v>
      </c>
      <c r="F31" s="30" t="e">
        <f t="shared" si="1"/>
        <v>#DIV/0!</v>
      </c>
      <c r="G31" s="29">
        <v>0</v>
      </c>
      <c r="H31" s="12" t="s">
        <v>66</v>
      </c>
    </row>
    <row r="32" spans="1:8" ht="25.5" customHeight="1" thickBot="1">
      <c r="A32" s="16" t="s">
        <v>50</v>
      </c>
      <c r="B32" s="29">
        <v>56.3</v>
      </c>
      <c r="C32" s="29">
        <v>64.757360000000006</v>
      </c>
      <c r="D32" s="30">
        <f t="shared" si="0"/>
        <v>115.02195381882771</v>
      </c>
      <c r="E32" s="29">
        <v>52.75994</v>
      </c>
      <c r="F32" s="30">
        <f t="shared" si="1"/>
        <v>81.473271918435202</v>
      </c>
      <c r="G32" s="29">
        <v>52.745849999999997</v>
      </c>
      <c r="H32" s="12">
        <f t="shared" si="2"/>
        <v>99.97329413187353</v>
      </c>
    </row>
    <row r="33" spans="1:8" ht="15.75" hidden="1" thickBot="1">
      <c r="A33" s="16" t="s">
        <v>34</v>
      </c>
      <c r="B33" s="29">
        <v>0</v>
      </c>
      <c r="C33" s="29">
        <v>0</v>
      </c>
      <c r="D33" s="30" t="e">
        <f t="shared" si="0"/>
        <v>#DIV/0!</v>
      </c>
      <c r="E33" s="29">
        <v>0</v>
      </c>
      <c r="F33" s="30" t="e">
        <f t="shared" si="1"/>
        <v>#DIV/0!</v>
      </c>
      <c r="G33" s="29">
        <v>0</v>
      </c>
      <c r="H33" s="12" t="s">
        <v>66</v>
      </c>
    </row>
    <row r="34" spans="1:8" ht="15.75" thickBot="1">
      <c r="A34" s="13" t="s">
        <v>35</v>
      </c>
      <c r="B34" s="30">
        <v>136.69999999999999</v>
      </c>
      <c r="C34" s="30">
        <v>152.80000000000001</v>
      </c>
      <c r="D34" s="30">
        <f t="shared" si="0"/>
        <v>111.77761521580105</v>
      </c>
      <c r="E34" s="30">
        <v>152.80000000000001</v>
      </c>
      <c r="F34" s="30">
        <f t="shared" si="1"/>
        <v>100</v>
      </c>
      <c r="G34" s="30">
        <v>152.80000000000001</v>
      </c>
      <c r="H34" s="12">
        <f t="shared" si="2"/>
        <v>100</v>
      </c>
    </row>
  </sheetData>
  <mergeCells count="9">
    <mergeCell ref="G2:G4"/>
    <mergeCell ref="H2:H4"/>
    <mergeCell ref="A1:H1"/>
    <mergeCell ref="F2:F4"/>
    <mergeCell ref="A2:A4"/>
    <mergeCell ref="B2:B4"/>
    <mergeCell ref="C2:C4"/>
    <mergeCell ref="D2:D4"/>
    <mergeCell ref="E2:E4"/>
  </mergeCells>
  <printOptions horizontalCentered="1"/>
  <pageMargins left="0" right="0" top="0.74803149606299213" bottom="0.74803149606299213" header="0.31496062992125984" footer="0.31496062992125984"/>
  <pageSetup paperSize="9" scale="9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доходов</vt:lpstr>
      <vt:lpstr>Структура расходов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2020-12-24T08:15:50Z</dcterms:modified>
</cp:coreProperties>
</file>